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kjoh06\Desktop\"/>
    </mc:Choice>
  </mc:AlternateContent>
  <xr:revisionPtr revIDLastSave="0" documentId="13_ncr:1_{F35339FA-B363-44EC-911F-313F89896EFA}" xr6:coauthVersionLast="47" xr6:coauthVersionMax="47" xr10:uidLastSave="{00000000-0000-0000-0000-000000000000}"/>
  <bookViews>
    <workbookView xWindow="-120" yWindow="-120" windowWidth="29040" windowHeight="15720" xr2:uid="{B05CA2EB-7872-455B-AF85-8B62EAD8DD44}"/>
  </bookViews>
  <sheets>
    <sheet name="Beskrivning" sheetId="8" r:id="rId1"/>
    <sheet name="0-20 cm stamomfång" sheetId="9" r:id="rId2"/>
    <sheet name="20-80 cm stamomfång" sheetId="5" r:id="rId3"/>
    <sheet name="80-130 cm stamomfång" sheetId="6" r:id="rId4"/>
    <sheet name="130 cm stamomfång och störr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7" l="1"/>
  <c r="H42" i="7" s="1"/>
  <c r="F41" i="7"/>
  <c r="H41" i="7" s="1"/>
  <c r="F40" i="7"/>
  <c r="H40" i="7" s="1"/>
  <c r="F32" i="7"/>
  <c r="H32" i="7"/>
  <c r="F31" i="7"/>
  <c r="H31" i="7"/>
  <c r="F30" i="7"/>
  <c r="H30" i="7"/>
  <c r="F29" i="7"/>
  <c r="H29" i="7" s="1"/>
  <c r="F26" i="7"/>
  <c r="H26" i="7" s="1"/>
  <c r="F25" i="7"/>
  <c r="H25" i="7"/>
  <c r="F24" i="7"/>
  <c r="H24" i="7"/>
  <c r="F23" i="7"/>
  <c r="H23" i="7"/>
  <c r="F16" i="7"/>
  <c r="H16" i="7"/>
  <c r="F15" i="7"/>
  <c r="H15" i="7" s="1"/>
  <c r="F14" i="7"/>
  <c r="H14" i="7" s="1"/>
  <c r="F42" i="6"/>
  <c r="H42" i="6" s="1"/>
  <c r="F41" i="6"/>
  <c r="H41" i="6" s="1"/>
  <c r="F40" i="6"/>
  <c r="H40" i="6" s="1"/>
  <c r="F32" i="6"/>
  <c r="H32" i="6" s="1"/>
  <c r="F31" i="6"/>
  <c r="H31" i="6" s="1"/>
  <c r="F30" i="6"/>
  <c r="H30" i="6" s="1"/>
  <c r="F29" i="6"/>
  <c r="H29" i="6"/>
  <c r="F26" i="6"/>
  <c r="H26" i="6" s="1"/>
  <c r="F25" i="6"/>
  <c r="H25" i="6"/>
  <c r="F24" i="6"/>
  <c r="H24" i="6" s="1"/>
  <c r="F23" i="6"/>
  <c r="H23" i="6"/>
  <c r="F16" i="6"/>
  <c r="H16" i="6"/>
  <c r="F15" i="6"/>
  <c r="H15" i="6"/>
  <c r="F14" i="6"/>
  <c r="H14" i="6"/>
  <c r="H17" i="6" s="1"/>
  <c r="F42" i="5"/>
  <c r="H42" i="5"/>
  <c r="F41" i="5"/>
  <c r="H41" i="5"/>
  <c r="F40" i="5"/>
  <c r="H40" i="5" s="1"/>
  <c r="F32" i="5"/>
  <c r="H32" i="5"/>
  <c r="F31" i="5"/>
  <c r="H31" i="5" s="1"/>
  <c r="F30" i="5"/>
  <c r="H30" i="5" s="1"/>
  <c r="F29" i="5"/>
  <c r="H29" i="5"/>
  <c r="F26" i="5"/>
  <c r="H26" i="5"/>
  <c r="F25" i="5"/>
  <c r="H25" i="5" s="1"/>
  <c r="F24" i="5"/>
  <c r="H24" i="5"/>
  <c r="F23" i="5"/>
  <c r="H23" i="5"/>
  <c r="F16" i="5"/>
  <c r="H16" i="5" s="1"/>
  <c r="F15" i="5"/>
  <c r="H15" i="5"/>
  <c r="F14" i="5"/>
  <c r="H14" i="5"/>
  <c r="H43" i="6" l="1"/>
  <c r="H43" i="5"/>
  <c r="H33" i="5"/>
  <c r="H17" i="7"/>
  <c r="H43" i="7"/>
  <c r="H33" i="7"/>
  <c r="H46" i="7" s="1"/>
  <c r="H33" i="6"/>
  <c r="H46" i="6" s="1"/>
  <c r="H17" i="5"/>
  <c r="H4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Arvidsson</author>
  </authors>
  <commentList>
    <comment ref="A17" authorId="0" shapeId="0" xr:uid="{B336F383-C813-4F3E-82F0-D88B04FF8A27}">
      <text>
        <r>
          <rPr>
            <sz val="8"/>
            <color indexed="81"/>
            <rFont val="Tahoma"/>
          </rPr>
          <t xml:space="preserve">30% av grenar &gt;ø 5 cm i kronan  uppskattas till att vara 5 - 10 st beroende antal och tjocklek. Vilket innebär att  om 5 - 10 st avlägsnas utfaller fullt vitesbelopp.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Arvidsson</author>
  </authors>
  <commentList>
    <comment ref="A17" authorId="0" shapeId="0" xr:uid="{2D58594B-484D-44EB-8AE5-67BAA37A05F9}">
      <text>
        <r>
          <rPr>
            <sz val="8"/>
            <color indexed="81"/>
            <rFont val="Tahoma"/>
          </rPr>
          <t xml:space="preserve">30% av grenar &gt;ø 5 cm i kronan  uppskattas till att vara 5 - 10 st beroende antal och tjocklek. Vilket innebär att  om 5 - 10 st avlägsnas utfaller fullt vitesbelopp.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Arvidsson</author>
  </authors>
  <commentList>
    <comment ref="A17" authorId="0" shapeId="0" xr:uid="{6B5870B6-FC91-4CA5-8DC3-A8330B70F12A}">
      <text>
        <r>
          <rPr>
            <sz val="8"/>
            <color indexed="81"/>
            <rFont val="Tahoma"/>
          </rPr>
          <t xml:space="preserve">30% av grenar &gt;ø 5 cm i kronan  uppskattas till att vara 5 - 10 st beroende antal och tjocklek. Vilket innebär att  om 5 - 10 st avlägsnas utfaller fullt vitesbelopp.
</t>
        </r>
      </text>
    </comment>
  </commentList>
</comments>
</file>

<file path=xl/sharedStrings.xml><?xml version="1.0" encoding="utf-8"?>
<sst xmlns="http://schemas.openxmlformats.org/spreadsheetml/2006/main" count="198" uniqueCount="57">
  <si>
    <r>
      <t>Vitesmodellen för skador på träd bygger på V</t>
    </r>
    <r>
      <rPr>
        <i/>
        <sz val="10"/>
        <rFont val="Arial"/>
        <family val="2"/>
      </rPr>
      <t>itesmall (Alnarpsversionen) för skador på träd</t>
    </r>
    <r>
      <rPr>
        <sz val="10"/>
        <rFont val="Arial"/>
        <family val="2"/>
      </rPr>
      <t xml:space="preserve"> som finns att hämta i sin grundform på: https://www.tradforeningen.org/publikationer/ekonomisk-vardering-av-trad/</t>
    </r>
  </si>
  <si>
    <t>Schablonbeloppen och storlekklasserna för träd i Umeå är satta i februari 2026.</t>
  </si>
  <si>
    <r>
      <t xml:space="preserve">I fall där skadorna är så allvarliga att trädet inte kan behållas, utfaller ekonomisk ersättning motsvarande Alnarpsmodellen. </t>
    </r>
    <r>
      <rPr>
        <i/>
        <sz val="10"/>
        <rFont val="Arial"/>
        <family val="2"/>
      </rPr>
      <t>Excel-modell</t>
    </r>
    <r>
      <rPr>
        <sz val="10"/>
        <rFont val="Arial"/>
        <family val="2"/>
      </rPr>
      <t xml:space="preserve"> av Alnarpsmodellen finns att hämta i sin grundform på https://www.tradforeningen.org/publikationer/ekonomisk-vardering-av-trad/</t>
    </r>
  </si>
  <si>
    <t>Vitesmodell för skador på träd syftar till att ekonomiskt beräkna skador som har uppstått på träd som ska sparas i entreprenader där denna mall har föreskrivits.</t>
  </si>
  <si>
    <t>Mallen används då skada på träd har uppstått. Skulle träd som ska sparas i projekt, skadas så allvarligt att det måste tas ner, ska det värderas med Alnarpsmodellen, se separat dokument.</t>
  </si>
  <si>
    <t>Storleksklasser:</t>
  </si>
  <si>
    <t>0-20 cm stamomfång (mostsvarar ett träd som går att ersätta med nya plantskoleträd av normal inköpskvalitet 18-20)</t>
  </si>
  <si>
    <t>20-80 cm stamomfång (motsvarar ett mindre etablerat träd i Umeå)</t>
  </si>
  <si>
    <t>80-130 cm stamomfång (motsvarar ett större etablerat träd i Umeå)</t>
  </si>
  <si>
    <t>130 cm stamomfång och större (motsvarar ett mycket stort etablerat träd i Umeå)</t>
  </si>
  <si>
    <t>Skadade träd i denna storleksklass ersätts med kostnaden för inköp, plantering och etablering av ett träd av motsvarande art i kvalitet 18-20</t>
  </si>
  <si>
    <t>Ersättning vid skada på träd 20-80 cm i stamomfång</t>
  </si>
  <si>
    <t>Basinfo</t>
  </si>
  <si>
    <t>Art</t>
  </si>
  <si>
    <t>Id.nr.</t>
  </si>
  <si>
    <t>Tot. vitesbelopp</t>
  </si>
  <si>
    <t>Sek</t>
  </si>
  <si>
    <t>Ersättningsberäkning för grenskador</t>
  </si>
  <si>
    <t>Skadeanmälan</t>
  </si>
  <si>
    <t xml:space="preserve">Antal </t>
  </si>
  <si>
    <t xml:space="preserve">skadade </t>
  </si>
  <si>
    <t>Skadade grenar</t>
  </si>
  <si>
    <t>% av vitesbelopp</t>
  </si>
  <si>
    <t>grenar</t>
  </si>
  <si>
    <t>Summa</t>
  </si>
  <si>
    <t>Gren ø 3-5 cm</t>
  </si>
  <si>
    <t>=</t>
  </si>
  <si>
    <t>Gren ø 5-10 cm</t>
  </si>
  <si>
    <r>
      <t xml:space="preserve">Gren ø </t>
    </r>
    <r>
      <rPr>
        <sz val="10"/>
        <rFont val="Arial"/>
        <family val="2"/>
      </rPr>
      <t>&gt;</t>
    </r>
    <r>
      <rPr>
        <sz val="10"/>
        <rFont val="Arial"/>
      </rPr>
      <t>10 cm</t>
    </r>
  </si>
  <si>
    <r>
      <t xml:space="preserve">Vid skada </t>
    </r>
    <r>
      <rPr>
        <sz val="10"/>
        <rFont val="Arial"/>
        <family val="2"/>
      </rPr>
      <t>&gt;30% av alla grenar &gt; ø 5 cm utfaller fullt vite.</t>
    </r>
  </si>
  <si>
    <t>Ersättningsberäkning för stamkador</t>
  </si>
  <si>
    <t>skador</t>
  </si>
  <si>
    <t>Skada på stam, endast barkskada</t>
  </si>
  <si>
    <t>på stam</t>
  </si>
  <si>
    <t>1-10 cm2 skadad bark.</t>
  </si>
  <si>
    <t>10-200 cm2 skadad bark.</t>
  </si>
  <si>
    <t>200-400 cm2 skadad bark.</t>
  </si>
  <si>
    <r>
      <t>&gt;4</t>
    </r>
    <r>
      <rPr>
        <sz val="10"/>
        <rFont val="Arial"/>
      </rPr>
      <t>00 cm2 skadad bark.</t>
    </r>
  </si>
  <si>
    <t>Skada på stam,  bark- och vedskada</t>
  </si>
  <si>
    <t>0-10 cm2 skadad bark, skadad ved.</t>
  </si>
  <si>
    <t>10-200 cm2 skadad bark, skadad ved.</t>
  </si>
  <si>
    <t>200-400 cm2 skadad bark, skadad ved.</t>
  </si>
  <si>
    <t>&gt;400 cm2 skadad bark, skadad ved.</t>
  </si>
  <si>
    <t>Ersättningsberäkning för rotskador</t>
  </si>
  <si>
    <t>Skadade rötter</t>
  </si>
  <si>
    <t>rötter</t>
  </si>
  <si>
    <t>Rot ø 3-5 cm</t>
  </si>
  <si>
    <t>Rot ø 5-10 cm</t>
  </si>
  <si>
    <r>
      <t xml:space="preserve">Rot ø </t>
    </r>
    <r>
      <rPr>
        <sz val="10"/>
        <rFont val="Arial"/>
        <family val="2"/>
      </rPr>
      <t>&gt;</t>
    </r>
    <r>
      <rPr>
        <sz val="10"/>
        <rFont val="Arial"/>
      </rPr>
      <t>10 cm</t>
    </r>
  </si>
  <si>
    <t>Vitesbelopp:</t>
  </si>
  <si>
    <t>kr</t>
  </si>
  <si>
    <t>Ersättning vid skada på träd 80-130 cm i stamomfång</t>
  </si>
  <si>
    <t>Ersättning vid skada på träd 130 cm i stamomfång och större</t>
  </si>
  <si>
    <t>Obs! Träd med stamomfång större än 314 cm klassas som särskilt skyddsvärda träd.</t>
  </si>
  <si>
    <t>Fastighets vitesmodell för skador på träd</t>
  </si>
  <si>
    <r>
      <t>Det här är Fastighets vitesmodell för skador på träd</t>
    </r>
    <r>
      <rPr>
        <sz val="10"/>
        <rFont val="Arial"/>
      </rPr>
      <t xml:space="preserve">. </t>
    </r>
  </si>
  <si>
    <t>Rev A: 2026-04-16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</si>
</sst>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0.0%"/>
    <numFmt numFmtId="165" formatCode="[$-809]General"/>
    <numFmt numFmtId="166" formatCode="#,##0.00&quot; kr &quot;;&quot;-&quot;#,##0.00&quot; kr &quot;;&quot; -&quot;#&quot; kr &quot;;@&quot; &quot;"/>
    <numFmt numFmtId="167" formatCode="[$£-809]#,##0.00;[Red]&quot;-&quot;[$£-809]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color indexed="81"/>
      <name val="Tahoma"/>
    </font>
    <font>
      <b/>
      <u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0">
    <xf numFmtId="0" fontId="0" fillId="0" borderId="0"/>
    <xf numFmtId="9" fontId="2" fillId="0" borderId="0" applyFont="0" applyFill="0" applyBorder="0" applyAlignment="0" applyProtection="0"/>
    <xf numFmtId="165" fontId="14" fillId="0" borderId="0"/>
    <xf numFmtId="0" fontId="1" fillId="0" borderId="0"/>
    <xf numFmtId="166" fontId="14" fillId="0" borderId="0"/>
    <xf numFmtId="0" fontId="1" fillId="0" borderId="0"/>
    <xf numFmtId="0" fontId="13" fillId="0" borderId="0"/>
    <xf numFmtId="0" fontId="15" fillId="0" borderId="0">
      <alignment horizontal="center"/>
    </xf>
    <xf numFmtId="0" fontId="15" fillId="0" borderId="0">
      <alignment horizontal="center" textRotation="90"/>
    </xf>
    <xf numFmtId="0" fontId="16" fillId="0" borderId="0"/>
    <xf numFmtId="167" fontId="16" fillId="0" borderId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0" fillId="2" borderId="1" xfId="0" applyFill="1" applyBorder="1"/>
    <xf numFmtId="0" fontId="5" fillId="2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5" fillId="2" borderId="2" xfId="0" applyFont="1" applyFill="1" applyBorder="1"/>
    <xf numFmtId="0" fontId="5" fillId="3" borderId="2" xfId="0" applyFont="1" applyFill="1" applyBorder="1"/>
    <xf numFmtId="0" fontId="0" fillId="2" borderId="3" xfId="0" applyFill="1" applyBorder="1"/>
    <xf numFmtId="0" fontId="6" fillId="2" borderId="3" xfId="0" applyFont="1" applyFill="1" applyBorder="1"/>
    <xf numFmtId="0" fontId="0" fillId="2" borderId="4" xfId="0" applyFill="1" applyBorder="1"/>
    <xf numFmtId="0" fontId="6" fillId="2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6" fillId="3" borderId="5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0" fillId="0" borderId="7" xfId="0" applyBorder="1"/>
    <xf numFmtId="0" fontId="0" fillId="3" borderId="6" xfId="0" applyFill="1" applyBorder="1"/>
    <xf numFmtId="0" fontId="5" fillId="3" borderId="6" xfId="0" applyFont="1" applyFill="1" applyBorder="1"/>
    <xf numFmtId="0" fontId="4" fillId="3" borderId="6" xfId="0" applyFont="1" applyFill="1" applyBorder="1"/>
    <xf numFmtId="0" fontId="0" fillId="2" borderId="8" xfId="0" applyFill="1" applyBorder="1"/>
    <xf numFmtId="0" fontId="6" fillId="0" borderId="0" xfId="0" applyFont="1"/>
    <xf numFmtId="0" fontId="10" fillId="0" borderId="0" xfId="0" applyFont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9" xfId="0" applyFont="1" applyFill="1" applyBorder="1"/>
    <xf numFmtId="0" fontId="7" fillId="0" borderId="0" xfId="0" applyFont="1"/>
    <xf numFmtId="0" fontId="0" fillId="2" borderId="9" xfId="0" applyFill="1" applyBorder="1"/>
    <xf numFmtId="0" fontId="0" fillId="3" borderId="9" xfId="0" applyFill="1" applyBorder="1"/>
    <xf numFmtId="0" fontId="8" fillId="0" borderId="10" xfId="0" applyFont="1" applyBorder="1"/>
    <xf numFmtId="164" fontId="2" fillId="4" borderId="1" xfId="1" applyNumberFormat="1" applyFill="1" applyBorder="1"/>
    <xf numFmtId="9" fontId="2" fillId="4" borderId="1" xfId="1" applyFill="1" applyBorder="1"/>
    <xf numFmtId="9" fontId="2" fillId="3" borderId="1" xfId="1" applyFill="1" applyBorder="1"/>
    <xf numFmtId="0" fontId="4" fillId="2" borderId="1" xfId="0" applyFont="1" applyFill="1" applyBorder="1"/>
    <xf numFmtId="0" fontId="6" fillId="2" borderId="9" xfId="0" applyFont="1" applyFill="1" applyBorder="1"/>
    <xf numFmtId="0" fontId="0" fillId="2" borderId="11" xfId="0" applyFill="1" applyBorder="1"/>
    <xf numFmtId="10" fontId="2" fillId="4" borderId="1" xfId="1" applyNumberFormat="1" applyFill="1" applyBorder="1"/>
    <xf numFmtId="0" fontId="11" fillId="0" borderId="0" xfId="0" applyFont="1"/>
    <xf numFmtId="0" fontId="3" fillId="0" borderId="0" xfId="0" applyFont="1"/>
    <xf numFmtId="14" fontId="6" fillId="0" borderId="0" xfId="0" applyNumberFormat="1" applyFont="1" applyAlignment="1">
      <alignment horizontal="left"/>
    </xf>
  </cellXfs>
  <cellStyles count="70">
    <cellStyle name="Excel Built-in Currency" xfId="4" xr:uid="{1987A6FE-896A-4B17-92A3-DD5F9877A450}"/>
    <cellStyle name="Excel Built-in Normal" xfId="2" xr:uid="{51B50781-4EF8-4239-B82F-C54EEC8F1D18}"/>
    <cellStyle name="Heading" xfId="7" xr:uid="{18D2F3B3-0486-450D-AF13-610D0F170EC7}"/>
    <cellStyle name="Heading1" xfId="8" xr:uid="{13E934B5-875F-44FF-9F45-658A293A9E7E}"/>
    <cellStyle name="Normal" xfId="0" builtinId="0"/>
    <cellStyle name="Normal 10" xfId="27" xr:uid="{9FE14F4D-ABFF-4FE9-A50E-368776A18C8C}"/>
    <cellStyle name="Normal 10 2" xfId="57" xr:uid="{9455FB73-E13B-4411-8301-F5FBE111B4B3}"/>
    <cellStyle name="Normal 11" xfId="43" xr:uid="{712C1816-6BCD-455F-ABC5-14BB2D4E1439}"/>
    <cellStyle name="Normal 12" xfId="42" xr:uid="{69DEEEA6-28D0-4F0A-BDA2-F29B5690D9BF}"/>
    <cellStyle name="Normal 13" xfId="6" xr:uid="{CB7DB76B-87E1-4117-A470-25D2325793A3}"/>
    <cellStyle name="Normal 2" xfId="13" xr:uid="{02FB6799-DA44-4F4E-80FE-5B4BCC75D330}"/>
    <cellStyle name="Normal 3" xfId="12" xr:uid="{654F880A-DA6E-4F50-81CC-04D562FD58C1}"/>
    <cellStyle name="Normal 3 2" xfId="18" xr:uid="{7BF14EDF-99A6-42F6-99A2-15288B5A8A68}"/>
    <cellStyle name="Normal 3 2 2" xfId="5" xr:uid="{8822B453-2875-4D2C-AF6F-FF945E6E3DD2}"/>
    <cellStyle name="Normal 3 2 2 2" xfId="38" xr:uid="{076F85FF-0A9A-49C1-B9F6-5AF27899A01F}"/>
    <cellStyle name="Normal 3 2 2 2 2" xfId="66" xr:uid="{8B1CD06B-2A91-45B5-B8BD-161802F64003}"/>
    <cellStyle name="Normal 3 2 2 3" xfId="53" xr:uid="{976629FD-4C59-4739-BB7D-2FAFA89C2C79}"/>
    <cellStyle name="Normal 3 2 3" xfId="32" xr:uid="{CEBBCDC2-8BCD-4CAE-999C-3292CB4EF416}"/>
    <cellStyle name="Normal 3 2 3 2" xfId="60" xr:uid="{AAC22CA5-F179-41D9-9B11-B9994E4CEB00}"/>
    <cellStyle name="Normal 3 2 4" xfId="47" xr:uid="{327E0405-5F78-4C62-A562-4141F7294FBB}"/>
    <cellStyle name="Normal 3 3" xfId="3" xr:uid="{7DBEF964-2E4C-42E2-833B-6B34C9113B1E}"/>
    <cellStyle name="Normal 3 3 2" xfId="36" xr:uid="{55E86B6D-EC51-4F87-9A0A-7C0FE2D6D75B}"/>
    <cellStyle name="Normal 3 3 2 2" xfId="64" xr:uid="{68F55ED8-3CC1-46D3-B27C-F7A22BC1641F}"/>
    <cellStyle name="Normal 3 3 3" xfId="51" xr:uid="{03E99206-D7E8-4FA2-8B57-A3DD088F6709}"/>
    <cellStyle name="Normal 3 4" xfId="30" xr:uid="{F7903FA4-C0DC-4721-BF40-E819AE08C98B}"/>
    <cellStyle name="Normal 3 4 2" xfId="58" xr:uid="{C58211C8-1926-43F1-952A-1386EF16152B}"/>
    <cellStyle name="Normal 3 5" xfId="45" xr:uid="{2DB38EB9-0488-473C-AECE-B754BB3DB134}"/>
    <cellStyle name="Normal 4" xfId="16" xr:uid="{26ACBF97-B19C-4C72-B56C-FF52B6D2F131}"/>
    <cellStyle name="Normal 5" xfId="15" xr:uid="{45F50A41-AAC2-4D59-B1B8-F7E42FFD46F1}"/>
    <cellStyle name="Normal 5 2" xfId="24" xr:uid="{48598EF6-51A7-4B2D-B554-61356F028F8C}"/>
    <cellStyle name="Normal 5 2 2" xfId="37" xr:uid="{CE5688B6-789C-46C8-9591-3994CECFF3B9}"/>
    <cellStyle name="Normal 5 2 2 2" xfId="65" xr:uid="{968358EC-EEB2-4D62-B6BD-8787FCFABBE9}"/>
    <cellStyle name="Normal 5 2 3" xfId="52" xr:uid="{9E6A573D-D65A-4F8F-BF4B-EF2142DBCD9C}"/>
    <cellStyle name="Normal 5 3" xfId="31" xr:uid="{DB62535F-54C8-4937-A25E-DB694F98913B}"/>
    <cellStyle name="Normal 5 3 2" xfId="59" xr:uid="{DE1D6391-0CF0-4219-8A3D-755135523F1D}"/>
    <cellStyle name="Normal 5 4" xfId="46" xr:uid="{E73DE4C0-5F5F-4343-B848-B9347AC30ED8}"/>
    <cellStyle name="Normal 6" xfId="19" xr:uid="{07A97177-CB2E-4CF1-9436-339E2D6EA0F6}"/>
    <cellStyle name="Normal 6 2" xfId="25" xr:uid="{7EED9986-4076-4203-8C58-40C71172E5DD}"/>
    <cellStyle name="Normal 6 2 2" xfId="39" xr:uid="{72099CA5-3303-49C3-A775-259DFE844FFD}"/>
    <cellStyle name="Normal 6 2 2 2" xfId="67" xr:uid="{13D5F00B-5ED7-4EB4-BB13-EB879CFF4A59}"/>
    <cellStyle name="Normal 6 2 3" xfId="54" xr:uid="{1579420F-20A7-4018-97F7-E3582C2AED9A}"/>
    <cellStyle name="Normal 6 3" xfId="33" xr:uid="{45AA369C-28DA-4900-8A0C-A972053E34F5}"/>
    <cellStyle name="Normal 6 3 2" xfId="61" xr:uid="{87BEE533-1F37-40B0-8903-D854C21CA7AD}"/>
    <cellStyle name="Normal 6 4" xfId="48" xr:uid="{02DB92C3-4CD4-4C20-B5B0-7B0EB7338A99}"/>
    <cellStyle name="Normal 7" xfId="22" xr:uid="{2129F990-BFBA-4C35-8675-3A19B39CDE13}"/>
    <cellStyle name="Normal 8" xfId="21" xr:uid="{FD95AFCE-8BFD-4C86-ACCF-45D723B92126}"/>
    <cellStyle name="Normal 8 2" xfId="35" xr:uid="{5BAD973D-F3A0-405F-8838-F452CDE6C231}"/>
    <cellStyle name="Normal 8 2 2" xfId="63" xr:uid="{AE389DB6-28CE-45CD-BC2E-8BBA47A0F752}"/>
    <cellStyle name="Normal 8 3" xfId="50" xr:uid="{0BAA178D-0D89-4AC2-ABF9-FEF62A609CD7}"/>
    <cellStyle name="Normal 9" xfId="28" xr:uid="{7FBCD1CD-D45D-44B2-8CD6-B4B216BECF32}"/>
    <cellStyle name="Procent" xfId="1" builtinId="5"/>
    <cellStyle name="Procent 2" xfId="41" xr:uid="{9BAF8E6B-026C-4607-9B6F-D78DC060BA10}"/>
    <cellStyle name="Procent 3" xfId="56" xr:uid="{8C7C2C7B-7132-4DC2-9BB7-77309A45AEDD}"/>
    <cellStyle name="Procent 4" xfId="69" xr:uid="{730DF9B6-7BDA-40AB-B402-8F1A819522B0}"/>
    <cellStyle name="Result" xfId="9" xr:uid="{2CC3C28F-5C9B-4075-BF4A-F7F5145886CC}"/>
    <cellStyle name="Result2" xfId="10" xr:uid="{747EE62F-D64F-43A4-B99D-34B964A63DB7}"/>
    <cellStyle name="Valuta 2" xfId="14" xr:uid="{ADDAA214-C277-411A-B3CC-11A647312E4B}"/>
    <cellStyle name="Valuta 3" xfId="17" xr:uid="{3E1C8C26-8B1E-45EC-B19B-8C7240F7A732}"/>
    <cellStyle name="Valuta 4" xfId="20" xr:uid="{56A4938A-638A-46B3-8FF2-1BA2A8BAAEEA}"/>
    <cellStyle name="Valuta 4 2" xfId="26" xr:uid="{0B91533C-ED56-407F-A328-4E75D1379C43}"/>
    <cellStyle name="Valuta 4 2 2" xfId="40" xr:uid="{4522F595-C940-4D94-858C-71FC66437F49}"/>
    <cellStyle name="Valuta 4 2 2 2" xfId="68" xr:uid="{9EFD6718-0AC6-4A1A-B6BA-0A0B66998E50}"/>
    <cellStyle name="Valuta 4 2 3" xfId="55" xr:uid="{28EAB635-5C39-406E-BD2B-92D1F7D35291}"/>
    <cellStyle name="Valuta 4 3" xfId="34" xr:uid="{17C714B5-0442-4A7D-A518-51376D26B53A}"/>
    <cellStyle name="Valuta 4 3 2" xfId="62" xr:uid="{DA0BD522-7D5C-443B-81C4-EBC536538DB0}"/>
    <cellStyle name="Valuta 4 4" xfId="49" xr:uid="{7BF2E712-968A-4B1E-A501-33C6B073C7B0}"/>
    <cellStyle name="Valuta 5" xfId="23" xr:uid="{6FAC49A0-CDAC-4E55-8064-270164F3B6F1}"/>
    <cellStyle name="Valuta 6" xfId="29" xr:uid="{01A68999-DE4B-4BE3-AC9B-62C5D9D62C49}"/>
    <cellStyle name="Valuta 7" xfId="44" xr:uid="{2710CC66-5541-4D8E-BC5C-52276FD2E182}"/>
    <cellStyle name="Valuta 8" xfId="11" xr:uid="{1761CA07-361C-41E6-990A-A70763A09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0884-03B6-42A7-A11C-2322454FA916}">
  <dimension ref="A1:A17"/>
  <sheetViews>
    <sheetView tabSelected="1" workbookViewId="0">
      <selection activeCell="A31" sqref="A31"/>
    </sheetView>
  </sheetViews>
  <sheetFormatPr defaultRowHeight="12.75" x14ac:dyDescent="0.2"/>
  <cols>
    <col min="1" max="1" width="152.7109375" customWidth="1"/>
  </cols>
  <sheetData>
    <row r="1" spans="1:1" x14ac:dyDescent="0.2">
      <c r="A1" s="28" t="s">
        <v>54</v>
      </c>
    </row>
    <row r="2" spans="1:1" x14ac:dyDescent="0.2">
      <c r="A2" s="46">
        <v>44985</v>
      </c>
    </row>
    <row r="3" spans="1:1" x14ac:dyDescent="0.2">
      <c r="A3" s="28" t="s">
        <v>56</v>
      </c>
    </row>
    <row r="4" spans="1:1" x14ac:dyDescent="0.2">
      <c r="A4" s="28"/>
    </row>
    <row r="5" spans="1:1" x14ac:dyDescent="0.2">
      <c r="A5" s="45" t="s">
        <v>55</v>
      </c>
    </row>
    <row r="6" spans="1:1" x14ac:dyDescent="0.2">
      <c r="A6" s="45" t="s">
        <v>0</v>
      </c>
    </row>
    <row r="7" spans="1:1" x14ac:dyDescent="0.2">
      <c r="A7" s="45" t="s">
        <v>1</v>
      </c>
    </row>
    <row r="8" spans="1:1" x14ac:dyDescent="0.2">
      <c r="A8" s="45" t="s">
        <v>2</v>
      </c>
    </row>
    <row r="10" spans="1:1" x14ac:dyDescent="0.2">
      <c r="A10" s="45" t="s">
        <v>3</v>
      </c>
    </row>
    <row r="11" spans="1:1" x14ac:dyDescent="0.2">
      <c r="A11" s="45" t="s">
        <v>4</v>
      </c>
    </row>
    <row r="13" spans="1:1" x14ac:dyDescent="0.2">
      <c r="A13" s="45" t="s">
        <v>5</v>
      </c>
    </row>
    <row r="14" spans="1:1" x14ac:dyDescent="0.2">
      <c r="A14" s="45" t="s">
        <v>6</v>
      </c>
    </row>
    <row r="15" spans="1:1" x14ac:dyDescent="0.2">
      <c r="A15" s="45" t="s">
        <v>7</v>
      </c>
    </row>
    <row r="16" spans="1:1" x14ac:dyDescent="0.2">
      <c r="A16" s="45" t="s">
        <v>8</v>
      </c>
    </row>
    <row r="17" spans="1:1" x14ac:dyDescent="0.2">
      <c r="A17" s="45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2BF0-A215-4F40-874F-C8691BF9BE15}">
  <dimension ref="B2"/>
  <sheetViews>
    <sheetView workbookViewId="0">
      <selection activeCell="G44" sqref="G44"/>
    </sheetView>
  </sheetViews>
  <sheetFormatPr defaultRowHeight="12.75" x14ac:dyDescent="0.2"/>
  <sheetData>
    <row r="2" spans="2:2" x14ac:dyDescent="0.2">
      <c r="B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D810-8508-473F-B80F-2C2D5FF52287}">
  <dimension ref="A1:I46"/>
  <sheetViews>
    <sheetView topLeftCell="A35" workbookViewId="0">
      <selection activeCell="O35" sqref="O35"/>
    </sheetView>
  </sheetViews>
  <sheetFormatPr defaultRowHeight="12.75" x14ac:dyDescent="0.2"/>
  <cols>
    <col min="1" max="1" width="14.42578125" customWidth="1"/>
    <col min="2" max="2" width="12.140625" customWidth="1"/>
    <col min="3" max="3" width="8.42578125" customWidth="1"/>
    <col min="4" max="4" width="10.85546875" customWidth="1"/>
    <col min="5" max="5" width="6.42578125" customWidth="1"/>
    <col min="6" max="6" width="8" bestFit="1" customWidth="1"/>
    <col min="7" max="7" width="14.42578125" bestFit="1" customWidth="1"/>
    <col min="8" max="8" width="8" bestFit="1" customWidth="1"/>
    <col min="9" max="9" width="3.42578125" customWidth="1"/>
    <col min="10" max="10" width="3.140625" customWidth="1"/>
  </cols>
  <sheetData>
    <row r="1" spans="1:9" ht="15.75" x14ac:dyDescent="0.25">
      <c r="A1" s="29" t="s">
        <v>11</v>
      </c>
    </row>
    <row r="2" spans="1:9" ht="15.75" x14ac:dyDescent="0.25">
      <c r="A2" s="29"/>
    </row>
    <row r="3" spans="1:9" ht="15" x14ac:dyDescent="0.25">
      <c r="A3" s="33" t="s">
        <v>12</v>
      </c>
    </row>
    <row r="4" spans="1:9" x14ac:dyDescent="0.2">
      <c r="A4" s="7" t="s">
        <v>13</v>
      </c>
      <c r="B4" s="6"/>
      <c r="C4" s="5"/>
    </row>
    <row r="5" spans="1:9" x14ac:dyDescent="0.2">
      <c r="A5" s="7" t="s">
        <v>14</v>
      </c>
      <c r="B5" s="6"/>
      <c r="C5" s="5"/>
    </row>
    <row r="6" spans="1:9" x14ac:dyDescent="0.2">
      <c r="A6" s="5" t="s">
        <v>15</v>
      </c>
      <c r="B6" s="6">
        <v>100000</v>
      </c>
      <c r="C6" s="5" t="s">
        <v>16</v>
      </c>
    </row>
    <row r="8" spans="1:9" ht="13.5" thickBot="1" x14ac:dyDescent="0.25"/>
    <row r="9" spans="1:9" ht="15" x14ac:dyDescent="0.25">
      <c r="A9" s="33" t="s">
        <v>17</v>
      </c>
      <c r="G9" s="36" t="s">
        <v>18</v>
      </c>
    </row>
    <row r="10" spans="1:9" x14ac:dyDescent="0.2">
      <c r="A10" s="2"/>
      <c r="B10" s="2"/>
      <c r="C10" s="2"/>
      <c r="D10" s="2"/>
      <c r="E10" s="2"/>
      <c r="F10" s="9"/>
      <c r="G10" s="21"/>
      <c r="H10" s="13"/>
      <c r="I10" s="2"/>
    </row>
    <row r="11" spans="1:9" x14ac:dyDescent="0.2">
      <c r="A11" s="2"/>
      <c r="B11" s="2"/>
      <c r="C11" s="2"/>
      <c r="D11" s="2"/>
      <c r="E11" s="2"/>
      <c r="F11" s="9"/>
      <c r="G11" s="22" t="s">
        <v>19</v>
      </c>
      <c r="H11" s="13"/>
      <c r="I11" s="2"/>
    </row>
    <row r="12" spans="1:9" x14ac:dyDescent="0.2">
      <c r="A12" s="2"/>
      <c r="B12" s="2"/>
      <c r="C12" s="2"/>
      <c r="D12" s="2"/>
      <c r="E12" s="2"/>
      <c r="F12" s="9"/>
      <c r="G12" s="22" t="s">
        <v>20</v>
      </c>
      <c r="H12" s="13"/>
      <c r="I12" s="2"/>
    </row>
    <row r="13" spans="1:9" x14ac:dyDescent="0.2">
      <c r="A13" s="3" t="s">
        <v>21</v>
      </c>
      <c r="B13" s="2"/>
      <c r="C13" s="2"/>
      <c r="D13" s="3" t="s">
        <v>22</v>
      </c>
      <c r="E13" s="2"/>
      <c r="F13" s="11" t="s">
        <v>16</v>
      </c>
      <c r="G13" s="22" t="s">
        <v>23</v>
      </c>
      <c r="H13" s="14" t="s">
        <v>24</v>
      </c>
      <c r="I13" s="2"/>
    </row>
    <row r="14" spans="1:9" x14ac:dyDescent="0.2">
      <c r="A14" s="2" t="s">
        <v>25</v>
      </c>
      <c r="B14" s="2"/>
      <c r="C14" s="2"/>
      <c r="D14" s="37">
        <v>5.0000000000000001E-3</v>
      </c>
      <c r="E14" s="2" t="s">
        <v>26</v>
      </c>
      <c r="F14" s="9">
        <f>B6*D14</f>
        <v>500</v>
      </c>
      <c r="G14" s="21"/>
      <c r="H14" s="13">
        <f>G14*F14</f>
        <v>0</v>
      </c>
      <c r="I14" s="2"/>
    </row>
    <row r="15" spans="1:9" x14ac:dyDescent="0.2">
      <c r="A15" s="2" t="s">
        <v>27</v>
      </c>
      <c r="B15" s="2"/>
      <c r="C15" s="2"/>
      <c r="D15" s="37">
        <v>0.1</v>
      </c>
      <c r="E15" s="2" t="s">
        <v>26</v>
      </c>
      <c r="F15" s="9">
        <f>B6*D15</f>
        <v>10000</v>
      </c>
      <c r="G15" s="21"/>
      <c r="H15" s="13">
        <f>G15*F15</f>
        <v>0</v>
      </c>
      <c r="I15" s="2"/>
    </row>
    <row r="16" spans="1:9" ht="13.5" thickBot="1" x14ac:dyDescent="0.25">
      <c r="A16" s="2" t="s">
        <v>28</v>
      </c>
      <c r="B16" s="2"/>
      <c r="C16" s="2"/>
      <c r="D16" s="37">
        <v>0.2</v>
      </c>
      <c r="E16" s="2" t="s">
        <v>26</v>
      </c>
      <c r="F16" s="9">
        <f>B6*D16</f>
        <v>20000</v>
      </c>
      <c r="G16" s="21"/>
      <c r="H16" s="15">
        <f>G16*F16</f>
        <v>0</v>
      </c>
      <c r="I16" s="2"/>
    </row>
    <row r="17" spans="1:9" x14ac:dyDescent="0.2">
      <c r="A17" s="2" t="s">
        <v>29</v>
      </c>
      <c r="B17" s="2"/>
      <c r="C17" s="2"/>
      <c r="D17" s="2"/>
      <c r="E17" s="2"/>
      <c r="F17" s="9"/>
      <c r="G17" s="21"/>
      <c r="H17" s="41">
        <f>SUM(H14:H16)</f>
        <v>0</v>
      </c>
      <c r="I17" s="40"/>
    </row>
    <row r="18" spans="1:9" x14ac:dyDescent="0.2">
      <c r="G18" s="23"/>
      <c r="H18" s="1"/>
      <c r="I18" s="1"/>
    </row>
    <row r="19" spans="1:9" ht="15" x14ac:dyDescent="0.25">
      <c r="A19" s="33" t="s">
        <v>30</v>
      </c>
      <c r="G19" s="23"/>
      <c r="H19" s="1"/>
      <c r="I19" s="1"/>
    </row>
    <row r="20" spans="1:9" x14ac:dyDescent="0.2">
      <c r="A20" s="5"/>
      <c r="B20" s="5"/>
      <c r="C20" s="5"/>
      <c r="D20" s="5"/>
      <c r="E20" s="5"/>
      <c r="F20" s="10"/>
      <c r="G20" s="25" t="s">
        <v>19</v>
      </c>
      <c r="H20" s="35"/>
      <c r="I20" s="4"/>
    </row>
    <row r="21" spans="1:9" x14ac:dyDescent="0.2">
      <c r="A21" s="5"/>
      <c r="B21" s="5"/>
      <c r="C21" s="5"/>
      <c r="D21" s="5"/>
      <c r="E21" s="5"/>
      <c r="F21" s="10"/>
      <c r="G21" s="25" t="s">
        <v>31</v>
      </c>
      <c r="H21" s="17"/>
      <c r="I21" s="4"/>
    </row>
    <row r="22" spans="1:9" x14ac:dyDescent="0.2">
      <c r="A22" s="8" t="s">
        <v>32</v>
      </c>
      <c r="B22" s="5"/>
      <c r="C22" s="5"/>
      <c r="D22" s="8" t="s">
        <v>22</v>
      </c>
      <c r="E22" s="5"/>
      <c r="F22" s="12" t="s">
        <v>16</v>
      </c>
      <c r="G22" s="25" t="s">
        <v>33</v>
      </c>
      <c r="H22" s="17"/>
      <c r="I22" s="4"/>
    </row>
    <row r="23" spans="1:9" x14ac:dyDescent="0.2">
      <c r="A23" s="5" t="s">
        <v>34</v>
      </c>
      <c r="B23" s="5"/>
      <c r="C23" s="5"/>
      <c r="D23" s="43">
        <v>0.01</v>
      </c>
      <c r="E23" s="5" t="s">
        <v>26</v>
      </c>
      <c r="F23" s="10">
        <f>B6*D23</f>
        <v>1000</v>
      </c>
      <c r="G23" s="24"/>
      <c r="H23" s="18">
        <f>G23*F23</f>
        <v>0</v>
      </c>
      <c r="I23" s="5"/>
    </row>
    <row r="24" spans="1:9" x14ac:dyDescent="0.2">
      <c r="A24" s="5" t="s">
        <v>35</v>
      </c>
      <c r="B24" s="5"/>
      <c r="C24" s="5"/>
      <c r="D24" s="38">
        <v>0.05</v>
      </c>
      <c r="E24" s="5" t="s">
        <v>26</v>
      </c>
      <c r="F24" s="10">
        <f>B6*D24</f>
        <v>5000</v>
      </c>
      <c r="G24" s="24"/>
      <c r="H24" s="18">
        <f>G24*F24</f>
        <v>0</v>
      </c>
      <c r="I24" s="5"/>
    </row>
    <row r="25" spans="1:9" x14ac:dyDescent="0.2">
      <c r="A25" s="5" t="s">
        <v>36</v>
      </c>
      <c r="B25" s="5"/>
      <c r="C25" s="5"/>
      <c r="D25" s="38">
        <v>0.4</v>
      </c>
      <c r="E25" s="5" t="s">
        <v>26</v>
      </c>
      <c r="F25" s="10">
        <f>B6*D25</f>
        <v>40000</v>
      </c>
      <c r="G25" s="24"/>
      <c r="H25" s="18">
        <f>G25*F25</f>
        <v>0</v>
      </c>
      <c r="I25" s="5"/>
    </row>
    <row r="26" spans="1:9" x14ac:dyDescent="0.2">
      <c r="A26" s="7" t="s">
        <v>37</v>
      </c>
      <c r="B26" s="5"/>
      <c r="C26" s="5"/>
      <c r="D26" s="38">
        <v>1</v>
      </c>
      <c r="E26" s="5" t="s">
        <v>26</v>
      </c>
      <c r="F26" s="10">
        <f>B6*D26</f>
        <v>100000</v>
      </c>
      <c r="G26" s="24"/>
      <c r="H26" s="18">
        <f>G26*F26</f>
        <v>0</v>
      </c>
      <c r="I26" s="5"/>
    </row>
    <row r="27" spans="1:9" x14ac:dyDescent="0.2">
      <c r="A27" s="5"/>
      <c r="B27" s="5"/>
      <c r="C27" s="5"/>
      <c r="D27" s="39"/>
      <c r="E27" s="5"/>
      <c r="F27" s="10"/>
      <c r="G27" s="24"/>
      <c r="H27" s="18"/>
      <c r="I27" s="5"/>
    </row>
    <row r="28" spans="1:9" x14ac:dyDescent="0.2">
      <c r="A28" s="8" t="s">
        <v>38</v>
      </c>
      <c r="B28" s="5"/>
      <c r="C28" s="5"/>
      <c r="D28" s="5"/>
      <c r="E28" s="5"/>
      <c r="F28" s="10"/>
      <c r="G28" s="24"/>
      <c r="H28" s="18"/>
      <c r="I28" s="5"/>
    </row>
    <row r="29" spans="1:9" x14ac:dyDescent="0.2">
      <c r="A29" s="5" t="s">
        <v>39</v>
      </c>
      <c r="B29" s="5"/>
      <c r="C29" s="5"/>
      <c r="D29" s="38">
        <v>0.02</v>
      </c>
      <c r="E29" s="5" t="s">
        <v>26</v>
      </c>
      <c r="F29" s="10">
        <f>B6*D29</f>
        <v>2000</v>
      </c>
      <c r="G29" s="24"/>
      <c r="H29" s="18">
        <f>G29*F29</f>
        <v>0</v>
      </c>
      <c r="I29" s="5"/>
    </row>
    <row r="30" spans="1:9" x14ac:dyDescent="0.2">
      <c r="A30" s="5" t="s">
        <v>40</v>
      </c>
      <c r="B30" s="5"/>
      <c r="C30" s="5"/>
      <c r="D30" s="38">
        <v>0.15</v>
      </c>
      <c r="E30" s="5" t="s">
        <v>26</v>
      </c>
      <c r="F30" s="10">
        <f>B6*D30</f>
        <v>15000</v>
      </c>
      <c r="G30" s="24"/>
      <c r="H30" s="18">
        <f>G30*F30</f>
        <v>0</v>
      </c>
      <c r="I30" s="5"/>
    </row>
    <row r="31" spans="1:9" x14ac:dyDescent="0.2">
      <c r="A31" s="5" t="s">
        <v>41</v>
      </c>
      <c r="B31" s="5"/>
      <c r="C31" s="5"/>
      <c r="D31" s="38">
        <v>0.5</v>
      </c>
      <c r="E31" s="5" t="s">
        <v>26</v>
      </c>
      <c r="F31" s="10">
        <f>B6*D31</f>
        <v>50000</v>
      </c>
      <c r="G31" s="24"/>
      <c r="H31" s="18">
        <f>G31*F31</f>
        <v>0</v>
      </c>
      <c r="I31" s="5"/>
    </row>
    <row r="32" spans="1:9" ht="13.5" thickBot="1" x14ac:dyDescent="0.25">
      <c r="A32" s="5" t="s">
        <v>42</v>
      </c>
      <c r="B32" s="5"/>
      <c r="C32" s="5"/>
      <c r="D32" s="38">
        <v>1</v>
      </c>
      <c r="E32" s="5" t="s">
        <v>26</v>
      </c>
      <c r="F32" s="10">
        <f>B6*D32</f>
        <v>100000</v>
      </c>
      <c r="G32" s="24"/>
      <c r="H32" s="19">
        <f>G32*F32</f>
        <v>0</v>
      </c>
      <c r="I32" s="5"/>
    </row>
    <row r="33" spans="1:9" x14ac:dyDescent="0.2">
      <c r="A33" s="5"/>
      <c r="B33" s="5"/>
      <c r="C33" s="5"/>
      <c r="D33" s="5"/>
      <c r="E33" s="5"/>
      <c r="F33" s="10"/>
      <c r="G33" s="26"/>
      <c r="H33" s="20">
        <f>SUM(H23:H32)</f>
        <v>0</v>
      </c>
      <c r="I33" s="5"/>
    </row>
    <row r="34" spans="1:9" x14ac:dyDescent="0.2">
      <c r="G34" s="23"/>
    </row>
    <row r="35" spans="1:9" x14ac:dyDescent="0.2">
      <c r="G35" s="23"/>
    </row>
    <row r="36" spans="1:9" ht="15" x14ac:dyDescent="0.25">
      <c r="A36" s="33" t="s">
        <v>43</v>
      </c>
      <c r="G36" s="23"/>
    </row>
    <row r="37" spans="1:9" x14ac:dyDescent="0.2">
      <c r="A37" s="2"/>
      <c r="B37" s="2"/>
      <c r="C37" s="2"/>
      <c r="D37" s="2"/>
      <c r="E37" s="2"/>
      <c r="F37" s="9"/>
      <c r="G37" s="22" t="s">
        <v>19</v>
      </c>
      <c r="H37" s="34"/>
      <c r="I37" s="2"/>
    </row>
    <row r="38" spans="1:9" x14ac:dyDescent="0.2">
      <c r="A38" s="2"/>
      <c r="B38" s="2"/>
      <c r="C38" s="2"/>
      <c r="D38" s="2"/>
      <c r="E38" s="2"/>
      <c r="F38" s="9"/>
      <c r="G38" s="22" t="s">
        <v>20</v>
      </c>
      <c r="H38" s="13"/>
      <c r="I38" s="2"/>
    </row>
    <row r="39" spans="1:9" x14ac:dyDescent="0.2">
      <c r="A39" s="3" t="s">
        <v>44</v>
      </c>
      <c r="B39" s="2"/>
      <c r="C39" s="2"/>
      <c r="D39" s="3" t="s">
        <v>22</v>
      </c>
      <c r="E39" s="2"/>
      <c r="F39" s="11" t="s">
        <v>16</v>
      </c>
      <c r="G39" s="22" t="s">
        <v>45</v>
      </c>
      <c r="H39" s="14"/>
      <c r="I39" s="2"/>
    </row>
    <row r="40" spans="1:9" x14ac:dyDescent="0.2">
      <c r="A40" s="2" t="s">
        <v>46</v>
      </c>
      <c r="B40" s="2"/>
      <c r="C40" s="2"/>
      <c r="D40" s="37">
        <v>5.0000000000000001E-3</v>
      </c>
      <c r="E40" s="2" t="s">
        <v>26</v>
      </c>
      <c r="F40" s="9">
        <f>B6*D40</f>
        <v>500</v>
      </c>
      <c r="G40" s="21"/>
      <c r="H40" s="13">
        <f>G40*F40</f>
        <v>0</v>
      </c>
      <c r="I40" s="2"/>
    </row>
    <row r="41" spans="1:9" x14ac:dyDescent="0.2">
      <c r="A41" s="2" t="s">
        <v>47</v>
      </c>
      <c r="B41" s="2"/>
      <c r="C41" s="2"/>
      <c r="D41" s="37">
        <v>0.1</v>
      </c>
      <c r="E41" s="2" t="s">
        <v>26</v>
      </c>
      <c r="F41" s="9">
        <f>B6*D41</f>
        <v>10000</v>
      </c>
      <c r="G41" s="21"/>
      <c r="H41" s="13">
        <f>G41*F41</f>
        <v>0</v>
      </c>
      <c r="I41" s="2"/>
    </row>
    <row r="42" spans="1:9" ht="13.5" thickBot="1" x14ac:dyDescent="0.25">
      <c r="A42" s="2" t="s">
        <v>48</v>
      </c>
      <c r="B42" s="2"/>
      <c r="C42" s="2"/>
      <c r="D42" s="37">
        <v>0.2</v>
      </c>
      <c r="E42" s="2" t="s">
        <v>26</v>
      </c>
      <c r="F42" s="9">
        <f>B6*D42</f>
        <v>20000</v>
      </c>
      <c r="G42" s="42"/>
      <c r="H42" s="15">
        <f>G42*F42</f>
        <v>0</v>
      </c>
      <c r="I42" s="2"/>
    </row>
    <row r="43" spans="1:9" ht="13.5" thickBot="1" x14ac:dyDescent="0.25">
      <c r="A43" s="2"/>
      <c r="B43" s="2"/>
      <c r="C43" s="2"/>
      <c r="D43" s="2"/>
      <c r="E43" s="2"/>
      <c r="F43" s="9"/>
      <c r="G43" s="27"/>
      <c r="H43" s="16">
        <f>SUM(H40:H42)</f>
        <v>0</v>
      </c>
      <c r="I43" s="2"/>
    </row>
    <row r="46" spans="1:9" x14ac:dyDescent="0.2">
      <c r="F46" s="28"/>
      <c r="G46" s="30" t="s">
        <v>49</v>
      </c>
      <c r="H46" s="31">
        <f>IF(H50+H33+H17+H43&gt;B6,B6,H50+H33+H17+H43)</f>
        <v>0</v>
      </c>
      <c r="I46" s="32" t="s">
        <v>50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1CAC-FE28-4AC4-93A0-A10E21188627}">
  <dimension ref="A1:I46"/>
  <sheetViews>
    <sheetView workbookViewId="0">
      <selection activeCell="M17" sqref="M17"/>
    </sheetView>
  </sheetViews>
  <sheetFormatPr defaultRowHeight="12.75" x14ac:dyDescent="0.2"/>
  <cols>
    <col min="1" max="1" width="14.42578125" customWidth="1"/>
    <col min="2" max="2" width="12.140625" customWidth="1"/>
    <col min="3" max="3" width="8.42578125" customWidth="1"/>
    <col min="4" max="4" width="10.85546875" customWidth="1"/>
    <col min="5" max="5" width="6.42578125" customWidth="1"/>
    <col min="6" max="6" width="8" bestFit="1" customWidth="1"/>
    <col min="7" max="7" width="14.42578125" bestFit="1" customWidth="1"/>
    <col min="8" max="8" width="8" bestFit="1" customWidth="1"/>
    <col min="9" max="9" width="3.42578125" customWidth="1"/>
    <col min="10" max="10" width="3.140625" customWidth="1"/>
  </cols>
  <sheetData>
    <row r="1" spans="1:9" ht="15.75" x14ac:dyDescent="0.25">
      <c r="A1" s="29" t="s">
        <v>51</v>
      </c>
    </row>
    <row r="2" spans="1:9" ht="15.75" x14ac:dyDescent="0.25">
      <c r="A2" s="29"/>
    </row>
    <row r="3" spans="1:9" ht="15" x14ac:dyDescent="0.25">
      <c r="A3" s="33" t="s">
        <v>12</v>
      </c>
    </row>
    <row r="4" spans="1:9" x14ac:dyDescent="0.2">
      <c r="A4" s="7" t="s">
        <v>13</v>
      </c>
      <c r="B4" s="6"/>
      <c r="C4" s="5"/>
    </row>
    <row r="5" spans="1:9" x14ac:dyDescent="0.2">
      <c r="A5" s="7" t="s">
        <v>14</v>
      </c>
      <c r="B5" s="6"/>
      <c r="C5" s="5"/>
    </row>
    <row r="6" spans="1:9" x14ac:dyDescent="0.2">
      <c r="A6" s="5" t="s">
        <v>15</v>
      </c>
      <c r="B6" s="6">
        <v>250000</v>
      </c>
      <c r="C6" s="5" t="s">
        <v>16</v>
      </c>
    </row>
    <row r="8" spans="1:9" ht="13.5" thickBot="1" x14ac:dyDescent="0.25"/>
    <row r="9" spans="1:9" ht="15" x14ac:dyDescent="0.25">
      <c r="A9" s="33" t="s">
        <v>17</v>
      </c>
      <c r="G9" s="36" t="s">
        <v>18</v>
      </c>
    </row>
    <row r="10" spans="1:9" x14ac:dyDescent="0.2">
      <c r="A10" s="2"/>
      <c r="B10" s="2"/>
      <c r="C10" s="2"/>
      <c r="D10" s="2"/>
      <c r="E10" s="2"/>
      <c r="F10" s="9"/>
      <c r="G10" s="21"/>
      <c r="H10" s="13"/>
      <c r="I10" s="2"/>
    </row>
    <row r="11" spans="1:9" x14ac:dyDescent="0.2">
      <c r="A11" s="2"/>
      <c r="B11" s="2"/>
      <c r="C11" s="2"/>
      <c r="D11" s="2"/>
      <c r="E11" s="2"/>
      <c r="F11" s="9"/>
      <c r="G11" s="22" t="s">
        <v>19</v>
      </c>
      <c r="H11" s="13"/>
      <c r="I11" s="2"/>
    </row>
    <row r="12" spans="1:9" x14ac:dyDescent="0.2">
      <c r="A12" s="2"/>
      <c r="B12" s="2"/>
      <c r="C12" s="2"/>
      <c r="D12" s="2"/>
      <c r="E12" s="2"/>
      <c r="F12" s="9"/>
      <c r="G12" s="22" t="s">
        <v>20</v>
      </c>
      <c r="H12" s="13"/>
      <c r="I12" s="2"/>
    </row>
    <row r="13" spans="1:9" x14ac:dyDescent="0.2">
      <c r="A13" s="3" t="s">
        <v>21</v>
      </c>
      <c r="B13" s="2"/>
      <c r="C13" s="2"/>
      <c r="D13" s="3" t="s">
        <v>22</v>
      </c>
      <c r="E13" s="2"/>
      <c r="F13" s="11" t="s">
        <v>16</v>
      </c>
      <c r="G13" s="22" t="s">
        <v>23</v>
      </c>
      <c r="H13" s="14" t="s">
        <v>24</v>
      </c>
      <c r="I13" s="2"/>
    </row>
    <row r="14" spans="1:9" x14ac:dyDescent="0.2">
      <c r="A14" s="2" t="s">
        <v>25</v>
      </c>
      <c r="B14" s="2"/>
      <c r="C14" s="2"/>
      <c r="D14" s="37">
        <v>5.0000000000000001E-3</v>
      </c>
      <c r="E14" s="2" t="s">
        <v>26</v>
      </c>
      <c r="F14" s="9">
        <f>B6*D14</f>
        <v>1250</v>
      </c>
      <c r="G14" s="21"/>
      <c r="H14" s="13">
        <f>G14*F14</f>
        <v>0</v>
      </c>
      <c r="I14" s="2"/>
    </row>
    <row r="15" spans="1:9" x14ac:dyDescent="0.2">
      <c r="A15" s="2" t="s">
        <v>27</v>
      </c>
      <c r="B15" s="2"/>
      <c r="C15" s="2"/>
      <c r="D15" s="37">
        <v>0.1</v>
      </c>
      <c r="E15" s="2" t="s">
        <v>26</v>
      </c>
      <c r="F15" s="9">
        <f>B6*D15</f>
        <v>25000</v>
      </c>
      <c r="G15" s="21"/>
      <c r="H15" s="13">
        <f>G15*F15</f>
        <v>0</v>
      </c>
      <c r="I15" s="2"/>
    </row>
    <row r="16" spans="1:9" ht="13.5" thickBot="1" x14ac:dyDescent="0.25">
      <c r="A16" s="2" t="s">
        <v>28</v>
      </c>
      <c r="B16" s="2"/>
      <c r="C16" s="2"/>
      <c r="D16" s="37">
        <v>0.2</v>
      </c>
      <c r="E16" s="2" t="s">
        <v>26</v>
      </c>
      <c r="F16" s="9">
        <f>B6*D16</f>
        <v>50000</v>
      </c>
      <c r="G16" s="21"/>
      <c r="H16" s="15">
        <f>G16*F16</f>
        <v>0</v>
      </c>
      <c r="I16" s="2"/>
    </row>
    <row r="17" spans="1:9" x14ac:dyDescent="0.2">
      <c r="A17" s="2" t="s">
        <v>29</v>
      </c>
      <c r="B17" s="2"/>
      <c r="C17" s="2"/>
      <c r="D17" s="2"/>
      <c r="E17" s="2"/>
      <c r="F17" s="9"/>
      <c r="G17" s="21"/>
      <c r="H17" s="41">
        <f>SUM(H14:H16)</f>
        <v>0</v>
      </c>
      <c r="I17" s="40"/>
    </row>
    <row r="18" spans="1:9" x14ac:dyDescent="0.2">
      <c r="G18" s="23"/>
      <c r="H18" s="1"/>
      <c r="I18" s="1"/>
    </row>
    <row r="19" spans="1:9" ht="15" x14ac:dyDescent="0.25">
      <c r="A19" s="33" t="s">
        <v>30</v>
      </c>
      <c r="G19" s="23"/>
      <c r="H19" s="1"/>
      <c r="I19" s="1"/>
    </row>
    <row r="20" spans="1:9" x14ac:dyDescent="0.2">
      <c r="A20" s="5"/>
      <c r="B20" s="5"/>
      <c r="C20" s="5"/>
      <c r="D20" s="5"/>
      <c r="E20" s="5"/>
      <c r="F20" s="10"/>
      <c r="G20" s="25" t="s">
        <v>19</v>
      </c>
      <c r="H20" s="35"/>
      <c r="I20" s="4"/>
    </row>
    <row r="21" spans="1:9" x14ac:dyDescent="0.2">
      <c r="A21" s="5"/>
      <c r="B21" s="5"/>
      <c r="C21" s="5"/>
      <c r="D21" s="5"/>
      <c r="E21" s="5"/>
      <c r="F21" s="10"/>
      <c r="G21" s="25" t="s">
        <v>31</v>
      </c>
      <c r="H21" s="17"/>
      <c r="I21" s="4"/>
    </row>
    <row r="22" spans="1:9" x14ac:dyDescent="0.2">
      <c r="A22" s="8" t="s">
        <v>32</v>
      </c>
      <c r="B22" s="5"/>
      <c r="C22" s="5"/>
      <c r="D22" s="8" t="s">
        <v>22</v>
      </c>
      <c r="E22" s="5"/>
      <c r="F22" s="12" t="s">
        <v>16</v>
      </c>
      <c r="G22" s="25" t="s">
        <v>33</v>
      </c>
      <c r="H22" s="17"/>
      <c r="I22" s="4"/>
    </row>
    <row r="23" spans="1:9" x14ac:dyDescent="0.2">
      <c r="A23" s="5" t="s">
        <v>34</v>
      </c>
      <c r="B23" s="5"/>
      <c r="C23" s="5"/>
      <c r="D23" s="43">
        <v>0.01</v>
      </c>
      <c r="E23" s="5" t="s">
        <v>26</v>
      </c>
      <c r="F23" s="10">
        <f>B6*D23</f>
        <v>2500</v>
      </c>
      <c r="G23" s="24"/>
      <c r="H23" s="18">
        <f>G23*F23</f>
        <v>0</v>
      </c>
      <c r="I23" s="5"/>
    </row>
    <row r="24" spans="1:9" x14ac:dyDescent="0.2">
      <c r="A24" s="5" t="s">
        <v>35</v>
      </c>
      <c r="B24" s="5"/>
      <c r="C24" s="5"/>
      <c r="D24" s="38">
        <v>0.05</v>
      </c>
      <c r="E24" s="5" t="s">
        <v>26</v>
      </c>
      <c r="F24" s="10">
        <f>B6*D24</f>
        <v>12500</v>
      </c>
      <c r="G24" s="24"/>
      <c r="H24" s="18">
        <f>G24*F24</f>
        <v>0</v>
      </c>
      <c r="I24" s="5"/>
    </row>
    <row r="25" spans="1:9" x14ac:dyDescent="0.2">
      <c r="A25" s="5" t="s">
        <v>36</v>
      </c>
      <c r="B25" s="5"/>
      <c r="C25" s="5"/>
      <c r="D25" s="38">
        <v>0.4</v>
      </c>
      <c r="E25" s="5" t="s">
        <v>26</v>
      </c>
      <c r="F25" s="10">
        <f>B6*D25</f>
        <v>100000</v>
      </c>
      <c r="G25" s="24"/>
      <c r="H25" s="18">
        <f>G25*F25</f>
        <v>0</v>
      </c>
      <c r="I25" s="5"/>
    </row>
    <row r="26" spans="1:9" x14ac:dyDescent="0.2">
      <c r="A26" s="7" t="s">
        <v>37</v>
      </c>
      <c r="B26" s="5"/>
      <c r="C26" s="5"/>
      <c r="D26" s="38">
        <v>1</v>
      </c>
      <c r="E26" s="5" t="s">
        <v>26</v>
      </c>
      <c r="F26" s="10">
        <f>B6*D26</f>
        <v>250000</v>
      </c>
      <c r="G26" s="24"/>
      <c r="H26" s="18">
        <f>G26*F26</f>
        <v>0</v>
      </c>
      <c r="I26" s="5"/>
    </row>
    <row r="27" spans="1:9" x14ac:dyDescent="0.2">
      <c r="A27" s="5"/>
      <c r="B27" s="5"/>
      <c r="C27" s="5"/>
      <c r="D27" s="39"/>
      <c r="E27" s="5"/>
      <c r="F27" s="10"/>
      <c r="G27" s="24"/>
      <c r="H27" s="18"/>
      <c r="I27" s="5"/>
    </row>
    <row r="28" spans="1:9" x14ac:dyDescent="0.2">
      <c r="A28" s="8" t="s">
        <v>38</v>
      </c>
      <c r="B28" s="5"/>
      <c r="C28" s="5"/>
      <c r="D28" s="5"/>
      <c r="E28" s="5"/>
      <c r="F28" s="10"/>
      <c r="G28" s="24"/>
      <c r="H28" s="18"/>
      <c r="I28" s="5"/>
    </row>
    <row r="29" spans="1:9" x14ac:dyDescent="0.2">
      <c r="A29" s="5" t="s">
        <v>39</v>
      </c>
      <c r="B29" s="5"/>
      <c r="C29" s="5"/>
      <c r="D29" s="38">
        <v>0.02</v>
      </c>
      <c r="E29" s="5" t="s">
        <v>26</v>
      </c>
      <c r="F29" s="10">
        <f>B6*D29</f>
        <v>5000</v>
      </c>
      <c r="G29" s="24"/>
      <c r="H29" s="18">
        <f>G29*F29</f>
        <v>0</v>
      </c>
      <c r="I29" s="5"/>
    </row>
    <row r="30" spans="1:9" x14ac:dyDescent="0.2">
      <c r="A30" s="5" t="s">
        <v>40</v>
      </c>
      <c r="B30" s="5"/>
      <c r="C30" s="5"/>
      <c r="D30" s="38">
        <v>0.15</v>
      </c>
      <c r="E30" s="5" t="s">
        <v>26</v>
      </c>
      <c r="F30" s="10">
        <f>B6*D30</f>
        <v>37500</v>
      </c>
      <c r="G30" s="24"/>
      <c r="H30" s="18">
        <f>G30*F30</f>
        <v>0</v>
      </c>
      <c r="I30" s="5"/>
    </row>
    <row r="31" spans="1:9" x14ac:dyDescent="0.2">
      <c r="A31" s="5" t="s">
        <v>41</v>
      </c>
      <c r="B31" s="5"/>
      <c r="C31" s="5"/>
      <c r="D31" s="38">
        <v>0.5</v>
      </c>
      <c r="E31" s="5" t="s">
        <v>26</v>
      </c>
      <c r="F31" s="10">
        <f>B6*D31</f>
        <v>125000</v>
      </c>
      <c r="G31" s="24"/>
      <c r="H31" s="18">
        <f>G31*F31</f>
        <v>0</v>
      </c>
      <c r="I31" s="5"/>
    </row>
    <row r="32" spans="1:9" ht="13.5" thickBot="1" x14ac:dyDescent="0.25">
      <c r="A32" s="5" t="s">
        <v>42</v>
      </c>
      <c r="B32" s="5"/>
      <c r="C32" s="5"/>
      <c r="D32" s="38">
        <v>1</v>
      </c>
      <c r="E32" s="5" t="s">
        <v>26</v>
      </c>
      <c r="F32" s="10">
        <f>B6*D32</f>
        <v>250000</v>
      </c>
      <c r="G32" s="24"/>
      <c r="H32" s="19">
        <f>G32*F32</f>
        <v>0</v>
      </c>
      <c r="I32" s="5"/>
    </row>
    <row r="33" spans="1:9" x14ac:dyDescent="0.2">
      <c r="A33" s="5"/>
      <c r="B33" s="5"/>
      <c r="C33" s="5"/>
      <c r="D33" s="5"/>
      <c r="E33" s="5"/>
      <c r="F33" s="10"/>
      <c r="G33" s="26"/>
      <c r="H33" s="20">
        <f>SUM(H23:H32)</f>
        <v>0</v>
      </c>
      <c r="I33" s="5"/>
    </row>
    <row r="34" spans="1:9" x14ac:dyDescent="0.2">
      <c r="G34" s="23"/>
    </row>
    <row r="35" spans="1:9" x14ac:dyDescent="0.2">
      <c r="G35" s="23"/>
    </row>
    <row r="36" spans="1:9" ht="15" x14ac:dyDescent="0.25">
      <c r="A36" s="33" t="s">
        <v>43</v>
      </c>
      <c r="G36" s="23"/>
    </row>
    <row r="37" spans="1:9" x14ac:dyDescent="0.2">
      <c r="A37" s="2"/>
      <c r="B37" s="2"/>
      <c r="C37" s="2"/>
      <c r="D37" s="2"/>
      <c r="E37" s="2"/>
      <c r="F37" s="9"/>
      <c r="G37" s="22" t="s">
        <v>19</v>
      </c>
      <c r="H37" s="34"/>
      <c r="I37" s="2"/>
    </row>
    <row r="38" spans="1:9" x14ac:dyDescent="0.2">
      <c r="A38" s="2"/>
      <c r="B38" s="2"/>
      <c r="C38" s="2"/>
      <c r="D38" s="2"/>
      <c r="E38" s="2"/>
      <c r="F38" s="9"/>
      <c r="G38" s="22" t="s">
        <v>20</v>
      </c>
      <c r="H38" s="13"/>
      <c r="I38" s="2"/>
    </row>
    <row r="39" spans="1:9" x14ac:dyDescent="0.2">
      <c r="A39" s="3" t="s">
        <v>44</v>
      </c>
      <c r="B39" s="2"/>
      <c r="C39" s="2"/>
      <c r="D39" s="3" t="s">
        <v>22</v>
      </c>
      <c r="E39" s="2"/>
      <c r="F39" s="11" t="s">
        <v>16</v>
      </c>
      <c r="G39" s="22" t="s">
        <v>45</v>
      </c>
      <c r="H39" s="14"/>
      <c r="I39" s="2"/>
    </row>
    <row r="40" spans="1:9" x14ac:dyDescent="0.2">
      <c r="A40" s="2" t="s">
        <v>46</v>
      </c>
      <c r="B40" s="2"/>
      <c r="C40" s="2"/>
      <c r="D40" s="37">
        <v>5.0000000000000001E-3</v>
      </c>
      <c r="E40" s="2" t="s">
        <v>26</v>
      </c>
      <c r="F40" s="9">
        <f>B6*D40</f>
        <v>1250</v>
      </c>
      <c r="G40" s="21"/>
      <c r="H40" s="13">
        <f>G40*F40</f>
        <v>0</v>
      </c>
      <c r="I40" s="2"/>
    </row>
    <row r="41" spans="1:9" x14ac:dyDescent="0.2">
      <c r="A41" s="2" t="s">
        <v>47</v>
      </c>
      <c r="B41" s="2"/>
      <c r="C41" s="2"/>
      <c r="D41" s="37">
        <v>0.1</v>
      </c>
      <c r="E41" s="2" t="s">
        <v>26</v>
      </c>
      <c r="F41" s="9">
        <f>B6*D41</f>
        <v>25000</v>
      </c>
      <c r="G41" s="21"/>
      <c r="H41" s="13">
        <f>G41*F41</f>
        <v>0</v>
      </c>
      <c r="I41" s="2"/>
    </row>
    <row r="42" spans="1:9" ht="13.5" thickBot="1" x14ac:dyDescent="0.25">
      <c r="A42" s="2" t="s">
        <v>48</v>
      </c>
      <c r="B42" s="2"/>
      <c r="C42" s="2"/>
      <c r="D42" s="37">
        <v>0.2</v>
      </c>
      <c r="E42" s="2" t="s">
        <v>26</v>
      </c>
      <c r="F42" s="9">
        <f>B6*D42</f>
        <v>50000</v>
      </c>
      <c r="G42" s="42"/>
      <c r="H42" s="15">
        <f>G42*F42</f>
        <v>0</v>
      </c>
      <c r="I42" s="2"/>
    </row>
    <row r="43" spans="1:9" ht="13.5" thickBot="1" x14ac:dyDescent="0.25">
      <c r="A43" s="2"/>
      <c r="B43" s="2"/>
      <c r="C43" s="2"/>
      <c r="D43" s="2"/>
      <c r="E43" s="2"/>
      <c r="F43" s="9"/>
      <c r="G43" s="27"/>
      <c r="H43" s="16">
        <f>SUM(H40:H42)</f>
        <v>0</v>
      </c>
      <c r="I43" s="2"/>
    </row>
    <row r="46" spans="1:9" x14ac:dyDescent="0.2">
      <c r="F46" s="28"/>
      <c r="G46" s="30" t="s">
        <v>49</v>
      </c>
      <c r="H46" s="31">
        <f>IF(H50+H33+H17+H43&gt;B6,B6,H50+H33+H17+H43)</f>
        <v>0</v>
      </c>
      <c r="I46" s="32" t="s">
        <v>50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D460-84C5-4F4E-AC2B-6B083E4BDBC5}">
  <dimension ref="A1:I46"/>
  <sheetViews>
    <sheetView workbookViewId="0">
      <selection activeCell="N32" sqref="N32"/>
    </sheetView>
  </sheetViews>
  <sheetFormatPr defaultRowHeight="12.75" x14ac:dyDescent="0.2"/>
  <cols>
    <col min="1" max="1" width="14.42578125" customWidth="1"/>
    <col min="2" max="2" width="12.140625" customWidth="1"/>
    <col min="3" max="3" width="8.42578125" customWidth="1"/>
    <col min="4" max="4" width="10.85546875" customWidth="1"/>
    <col min="5" max="5" width="6.42578125" customWidth="1"/>
    <col min="6" max="6" width="8" bestFit="1" customWidth="1"/>
    <col min="7" max="7" width="14.42578125" bestFit="1" customWidth="1"/>
    <col min="8" max="8" width="8" bestFit="1" customWidth="1"/>
    <col min="9" max="9" width="3.42578125" customWidth="1"/>
    <col min="10" max="10" width="3.140625" customWidth="1"/>
  </cols>
  <sheetData>
    <row r="1" spans="1:9" ht="15.75" x14ac:dyDescent="0.25">
      <c r="A1" s="29" t="s">
        <v>52</v>
      </c>
      <c r="H1" s="44" t="s">
        <v>53</v>
      </c>
    </row>
    <row r="2" spans="1:9" ht="15.75" x14ac:dyDescent="0.25">
      <c r="A2" s="29"/>
    </row>
    <row r="3" spans="1:9" ht="15" x14ac:dyDescent="0.25">
      <c r="A3" s="33" t="s">
        <v>12</v>
      </c>
    </row>
    <row r="4" spans="1:9" x14ac:dyDescent="0.2">
      <c r="A4" s="7" t="s">
        <v>13</v>
      </c>
      <c r="B4" s="6"/>
      <c r="C4" s="5"/>
    </row>
    <row r="5" spans="1:9" x14ac:dyDescent="0.2">
      <c r="A5" s="7" t="s">
        <v>14</v>
      </c>
      <c r="B5" s="6"/>
      <c r="C5" s="5"/>
    </row>
    <row r="6" spans="1:9" x14ac:dyDescent="0.2">
      <c r="A6" s="5" t="s">
        <v>15</v>
      </c>
      <c r="B6" s="6">
        <v>500000</v>
      </c>
      <c r="C6" s="5" t="s">
        <v>16</v>
      </c>
    </row>
    <row r="8" spans="1:9" ht="13.5" thickBot="1" x14ac:dyDescent="0.25"/>
    <row r="9" spans="1:9" ht="15" x14ac:dyDescent="0.25">
      <c r="A9" s="33" t="s">
        <v>17</v>
      </c>
      <c r="G9" s="36" t="s">
        <v>18</v>
      </c>
    </row>
    <row r="10" spans="1:9" x14ac:dyDescent="0.2">
      <c r="A10" s="2"/>
      <c r="B10" s="2"/>
      <c r="C10" s="2"/>
      <c r="D10" s="2"/>
      <c r="E10" s="2"/>
      <c r="F10" s="9"/>
      <c r="G10" s="21"/>
      <c r="H10" s="13"/>
      <c r="I10" s="2"/>
    </row>
    <row r="11" spans="1:9" x14ac:dyDescent="0.2">
      <c r="A11" s="2"/>
      <c r="B11" s="2"/>
      <c r="C11" s="2"/>
      <c r="D11" s="2"/>
      <c r="E11" s="2"/>
      <c r="F11" s="9"/>
      <c r="G11" s="22" t="s">
        <v>19</v>
      </c>
      <c r="H11" s="13"/>
      <c r="I11" s="2"/>
    </row>
    <row r="12" spans="1:9" x14ac:dyDescent="0.2">
      <c r="A12" s="2"/>
      <c r="B12" s="2"/>
      <c r="C12" s="2"/>
      <c r="D12" s="2"/>
      <c r="E12" s="2"/>
      <c r="F12" s="9"/>
      <c r="G12" s="22" t="s">
        <v>20</v>
      </c>
      <c r="H12" s="13"/>
      <c r="I12" s="2"/>
    </row>
    <row r="13" spans="1:9" x14ac:dyDescent="0.2">
      <c r="A13" s="3" t="s">
        <v>21</v>
      </c>
      <c r="B13" s="2"/>
      <c r="C13" s="2"/>
      <c r="D13" s="3" t="s">
        <v>22</v>
      </c>
      <c r="E13" s="2"/>
      <c r="F13" s="11" t="s">
        <v>16</v>
      </c>
      <c r="G13" s="22" t="s">
        <v>23</v>
      </c>
      <c r="H13" s="14" t="s">
        <v>24</v>
      </c>
      <c r="I13" s="2"/>
    </row>
    <row r="14" spans="1:9" x14ac:dyDescent="0.2">
      <c r="A14" s="2" t="s">
        <v>25</v>
      </c>
      <c r="B14" s="2"/>
      <c r="C14" s="2"/>
      <c r="D14" s="37">
        <v>5.0000000000000001E-3</v>
      </c>
      <c r="E14" s="2" t="s">
        <v>26</v>
      </c>
      <c r="F14" s="9">
        <f>B6*D14</f>
        <v>2500</v>
      </c>
      <c r="G14" s="21"/>
      <c r="H14" s="13">
        <f>G14*F14</f>
        <v>0</v>
      </c>
      <c r="I14" s="2"/>
    </row>
    <row r="15" spans="1:9" x14ac:dyDescent="0.2">
      <c r="A15" s="2" t="s">
        <v>27</v>
      </c>
      <c r="B15" s="2"/>
      <c r="C15" s="2"/>
      <c r="D15" s="37">
        <v>0.1</v>
      </c>
      <c r="E15" s="2" t="s">
        <v>26</v>
      </c>
      <c r="F15" s="9">
        <f>B6*D15</f>
        <v>50000</v>
      </c>
      <c r="G15" s="21"/>
      <c r="H15" s="13">
        <f>G15*F15</f>
        <v>0</v>
      </c>
      <c r="I15" s="2"/>
    </row>
    <row r="16" spans="1:9" ht="13.5" thickBot="1" x14ac:dyDescent="0.25">
      <c r="A16" s="2" t="s">
        <v>28</v>
      </c>
      <c r="B16" s="2"/>
      <c r="C16" s="2"/>
      <c r="D16" s="37">
        <v>0.2</v>
      </c>
      <c r="E16" s="2" t="s">
        <v>26</v>
      </c>
      <c r="F16" s="9">
        <f>B6*D16</f>
        <v>100000</v>
      </c>
      <c r="G16" s="21"/>
      <c r="H16" s="15">
        <f>G16*F16</f>
        <v>0</v>
      </c>
      <c r="I16" s="2"/>
    </row>
    <row r="17" spans="1:9" x14ac:dyDescent="0.2">
      <c r="A17" s="2" t="s">
        <v>29</v>
      </c>
      <c r="B17" s="2"/>
      <c r="C17" s="2"/>
      <c r="D17" s="2"/>
      <c r="E17" s="2"/>
      <c r="F17" s="9"/>
      <c r="G17" s="21"/>
      <c r="H17" s="41">
        <f>SUM(H14:H16)</f>
        <v>0</v>
      </c>
      <c r="I17" s="40"/>
    </row>
    <row r="18" spans="1:9" x14ac:dyDescent="0.2">
      <c r="G18" s="23"/>
      <c r="H18" s="1"/>
      <c r="I18" s="1"/>
    </row>
    <row r="19" spans="1:9" ht="15" x14ac:dyDescent="0.25">
      <c r="A19" s="33" t="s">
        <v>30</v>
      </c>
      <c r="G19" s="23"/>
      <c r="H19" s="1"/>
      <c r="I19" s="1"/>
    </row>
    <row r="20" spans="1:9" x14ac:dyDescent="0.2">
      <c r="A20" s="5"/>
      <c r="B20" s="5"/>
      <c r="C20" s="5"/>
      <c r="D20" s="5"/>
      <c r="E20" s="5"/>
      <c r="F20" s="10"/>
      <c r="G20" s="25" t="s">
        <v>19</v>
      </c>
      <c r="H20" s="35"/>
      <c r="I20" s="4"/>
    </row>
    <row r="21" spans="1:9" x14ac:dyDescent="0.2">
      <c r="A21" s="5"/>
      <c r="B21" s="5"/>
      <c r="C21" s="5"/>
      <c r="D21" s="5"/>
      <c r="E21" s="5"/>
      <c r="F21" s="10"/>
      <c r="G21" s="25" t="s">
        <v>31</v>
      </c>
      <c r="H21" s="17"/>
      <c r="I21" s="4"/>
    </row>
    <row r="22" spans="1:9" x14ac:dyDescent="0.2">
      <c r="A22" s="8" t="s">
        <v>32</v>
      </c>
      <c r="B22" s="5"/>
      <c r="C22" s="5"/>
      <c r="D22" s="8" t="s">
        <v>22</v>
      </c>
      <c r="E22" s="5"/>
      <c r="F22" s="12" t="s">
        <v>16</v>
      </c>
      <c r="G22" s="25" t="s">
        <v>33</v>
      </c>
      <c r="H22" s="17"/>
      <c r="I22" s="4"/>
    </row>
    <row r="23" spans="1:9" x14ac:dyDescent="0.2">
      <c r="A23" s="5" t="s">
        <v>34</v>
      </c>
      <c r="B23" s="5"/>
      <c r="C23" s="5"/>
      <c r="D23" s="43">
        <v>0.01</v>
      </c>
      <c r="E23" s="5" t="s">
        <v>26</v>
      </c>
      <c r="F23" s="10">
        <f>B6*D23</f>
        <v>5000</v>
      </c>
      <c r="G23" s="24"/>
      <c r="H23" s="18">
        <f>G23*F23</f>
        <v>0</v>
      </c>
      <c r="I23" s="5"/>
    </row>
    <row r="24" spans="1:9" x14ac:dyDescent="0.2">
      <c r="A24" s="5" t="s">
        <v>35</v>
      </c>
      <c r="B24" s="5"/>
      <c r="C24" s="5"/>
      <c r="D24" s="38">
        <v>0.05</v>
      </c>
      <c r="E24" s="5" t="s">
        <v>26</v>
      </c>
      <c r="F24" s="10">
        <f>B6*D24</f>
        <v>25000</v>
      </c>
      <c r="G24" s="24"/>
      <c r="H24" s="18">
        <f>G24*F24</f>
        <v>0</v>
      </c>
      <c r="I24" s="5"/>
    </row>
    <row r="25" spans="1:9" x14ac:dyDescent="0.2">
      <c r="A25" s="5" t="s">
        <v>36</v>
      </c>
      <c r="B25" s="5"/>
      <c r="C25" s="5"/>
      <c r="D25" s="38">
        <v>0.4</v>
      </c>
      <c r="E25" s="5" t="s">
        <v>26</v>
      </c>
      <c r="F25" s="10">
        <f>B6*D25</f>
        <v>200000</v>
      </c>
      <c r="G25" s="24"/>
      <c r="H25" s="18">
        <f>G25*F25</f>
        <v>0</v>
      </c>
      <c r="I25" s="5"/>
    </row>
    <row r="26" spans="1:9" x14ac:dyDescent="0.2">
      <c r="A26" s="7" t="s">
        <v>37</v>
      </c>
      <c r="B26" s="5"/>
      <c r="C26" s="5"/>
      <c r="D26" s="38">
        <v>1</v>
      </c>
      <c r="E26" s="5" t="s">
        <v>26</v>
      </c>
      <c r="F26" s="10">
        <f>B6*D26</f>
        <v>500000</v>
      </c>
      <c r="G26" s="24"/>
      <c r="H26" s="18">
        <f>G26*F26</f>
        <v>0</v>
      </c>
      <c r="I26" s="5"/>
    </row>
    <row r="27" spans="1:9" x14ac:dyDescent="0.2">
      <c r="A27" s="5"/>
      <c r="B27" s="5"/>
      <c r="C27" s="5"/>
      <c r="D27" s="39"/>
      <c r="E27" s="5"/>
      <c r="F27" s="10"/>
      <c r="G27" s="24"/>
      <c r="H27" s="18"/>
      <c r="I27" s="5"/>
    </row>
    <row r="28" spans="1:9" x14ac:dyDescent="0.2">
      <c r="A28" s="8" t="s">
        <v>38</v>
      </c>
      <c r="B28" s="5"/>
      <c r="C28" s="5"/>
      <c r="D28" s="5"/>
      <c r="E28" s="5"/>
      <c r="F28" s="10"/>
      <c r="G28" s="24"/>
      <c r="H28" s="18"/>
      <c r="I28" s="5"/>
    </row>
    <row r="29" spans="1:9" x14ac:dyDescent="0.2">
      <c r="A29" s="5" t="s">
        <v>39</v>
      </c>
      <c r="B29" s="5"/>
      <c r="C29" s="5"/>
      <c r="D29" s="38">
        <v>0.02</v>
      </c>
      <c r="E29" s="5" t="s">
        <v>26</v>
      </c>
      <c r="F29" s="10">
        <f>B6*D29</f>
        <v>10000</v>
      </c>
      <c r="G29" s="24"/>
      <c r="H29" s="18">
        <f>G29*F29</f>
        <v>0</v>
      </c>
      <c r="I29" s="5"/>
    </row>
    <row r="30" spans="1:9" x14ac:dyDescent="0.2">
      <c r="A30" s="5" t="s">
        <v>40</v>
      </c>
      <c r="B30" s="5"/>
      <c r="C30" s="5"/>
      <c r="D30" s="38">
        <v>0.15</v>
      </c>
      <c r="E30" s="5" t="s">
        <v>26</v>
      </c>
      <c r="F30" s="10">
        <f>B6*D30</f>
        <v>75000</v>
      </c>
      <c r="G30" s="24"/>
      <c r="H30" s="18">
        <f>G30*F30</f>
        <v>0</v>
      </c>
      <c r="I30" s="5"/>
    </row>
    <row r="31" spans="1:9" x14ac:dyDescent="0.2">
      <c r="A31" s="5" t="s">
        <v>41</v>
      </c>
      <c r="B31" s="5"/>
      <c r="C31" s="5"/>
      <c r="D31" s="38">
        <v>0.5</v>
      </c>
      <c r="E31" s="5" t="s">
        <v>26</v>
      </c>
      <c r="F31" s="10">
        <f>B6*D31</f>
        <v>250000</v>
      </c>
      <c r="G31" s="24"/>
      <c r="H31" s="18">
        <f>G31*F31</f>
        <v>0</v>
      </c>
      <c r="I31" s="5"/>
    </row>
    <row r="32" spans="1:9" ht="13.5" thickBot="1" x14ac:dyDescent="0.25">
      <c r="A32" s="5" t="s">
        <v>42</v>
      </c>
      <c r="B32" s="5"/>
      <c r="C32" s="5"/>
      <c r="D32" s="38">
        <v>1</v>
      </c>
      <c r="E32" s="5" t="s">
        <v>26</v>
      </c>
      <c r="F32" s="10">
        <f>B6*D32</f>
        <v>500000</v>
      </c>
      <c r="G32" s="24"/>
      <c r="H32" s="19">
        <f>G32*F32</f>
        <v>0</v>
      </c>
      <c r="I32" s="5"/>
    </row>
    <row r="33" spans="1:9" x14ac:dyDescent="0.2">
      <c r="A33" s="5"/>
      <c r="B33" s="5"/>
      <c r="C33" s="5"/>
      <c r="D33" s="5"/>
      <c r="E33" s="5"/>
      <c r="F33" s="10"/>
      <c r="G33" s="26"/>
      <c r="H33" s="20">
        <f>SUM(H23:H32)</f>
        <v>0</v>
      </c>
      <c r="I33" s="5"/>
    </row>
    <row r="34" spans="1:9" x14ac:dyDescent="0.2">
      <c r="G34" s="23"/>
    </row>
    <row r="35" spans="1:9" x14ac:dyDescent="0.2">
      <c r="G35" s="23"/>
    </row>
    <row r="36" spans="1:9" ht="15" x14ac:dyDescent="0.25">
      <c r="A36" s="33" t="s">
        <v>43</v>
      </c>
      <c r="G36" s="23"/>
    </row>
    <row r="37" spans="1:9" x14ac:dyDescent="0.2">
      <c r="A37" s="2"/>
      <c r="B37" s="2"/>
      <c r="C37" s="2"/>
      <c r="D37" s="2"/>
      <c r="E37" s="2"/>
      <c r="F37" s="9"/>
      <c r="G37" s="22" t="s">
        <v>19</v>
      </c>
      <c r="H37" s="34"/>
      <c r="I37" s="2"/>
    </row>
    <row r="38" spans="1:9" x14ac:dyDescent="0.2">
      <c r="A38" s="2"/>
      <c r="B38" s="2"/>
      <c r="C38" s="2"/>
      <c r="D38" s="2"/>
      <c r="E38" s="2"/>
      <c r="F38" s="9"/>
      <c r="G38" s="22" t="s">
        <v>20</v>
      </c>
      <c r="H38" s="13"/>
      <c r="I38" s="2"/>
    </row>
    <row r="39" spans="1:9" x14ac:dyDescent="0.2">
      <c r="A39" s="3" t="s">
        <v>44</v>
      </c>
      <c r="B39" s="2"/>
      <c r="C39" s="2"/>
      <c r="D39" s="3" t="s">
        <v>22</v>
      </c>
      <c r="E39" s="2"/>
      <c r="F39" s="11" t="s">
        <v>16</v>
      </c>
      <c r="G39" s="22" t="s">
        <v>45</v>
      </c>
      <c r="H39" s="14"/>
      <c r="I39" s="2"/>
    </row>
    <row r="40" spans="1:9" x14ac:dyDescent="0.2">
      <c r="A40" s="2" t="s">
        <v>46</v>
      </c>
      <c r="B40" s="2"/>
      <c r="C40" s="2"/>
      <c r="D40" s="37">
        <v>5.0000000000000001E-3</v>
      </c>
      <c r="E40" s="2" t="s">
        <v>26</v>
      </c>
      <c r="F40" s="9">
        <f>B6*D40</f>
        <v>2500</v>
      </c>
      <c r="G40" s="21"/>
      <c r="H40" s="13">
        <f>G40*F40</f>
        <v>0</v>
      </c>
      <c r="I40" s="2"/>
    </row>
    <row r="41" spans="1:9" x14ac:dyDescent="0.2">
      <c r="A41" s="2" t="s">
        <v>47</v>
      </c>
      <c r="B41" s="2"/>
      <c r="C41" s="2"/>
      <c r="D41" s="37">
        <v>0.1</v>
      </c>
      <c r="E41" s="2" t="s">
        <v>26</v>
      </c>
      <c r="F41" s="9">
        <f>B6*D41</f>
        <v>50000</v>
      </c>
      <c r="G41" s="21"/>
      <c r="H41" s="13">
        <f>G41*F41</f>
        <v>0</v>
      </c>
      <c r="I41" s="2"/>
    </row>
    <row r="42" spans="1:9" ht="13.5" thickBot="1" x14ac:dyDescent="0.25">
      <c r="A42" s="2" t="s">
        <v>48</v>
      </c>
      <c r="B42" s="2"/>
      <c r="C42" s="2"/>
      <c r="D42" s="37">
        <v>0.2</v>
      </c>
      <c r="E42" s="2" t="s">
        <v>26</v>
      </c>
      <c r="F42" s="9">
        <f>B6*D42</f>
        <v>100000</v>
      </c>
      <c r="G42" s="42"/>
      <c r="H42" s="15">
        <f>G42*F42</f>
        <v>0</v>
      </c>
      <c r="I42" s="2"/>
    </row>
    <row r="43" spans="1:9" ht="13.5" thickBot="1" x14ac:dyDescent="0.25">
      <c r="A43" s="2"/>
      <c r="B43" s="2"/>
      <c r="C43" s="2"/>
      <c r="D43" s="2"/>
      <c r="E43" s="2"/>
      <c r="F43" s="9"/>
      <c r="G43" s="27"/>
      <c r="H43" s="16">
        <f>SUM(H40:H42)</f>
        <v>0</v>
      </c>
      <c r="I43" s="2"/>
    </row>
    <row r="46" spans="1:9" x14ac:dyDescent="0.2">
      <c r="F46" s="28"/>
      <c r="G46" s="30" t="s">
        <v>49</v>
      </c>
      <c r="H46" s="31">
        <f>IF(H50+H33+H17+H43&gt;B6,B6,H50+H33+H17+H43)</f>
        <v>0</v>
      </c>
      <c r="I46" s="32" t="s">
        <v>50</v>
      </c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1CB5C6D3A6540A65899E44DB8DFCA" ma:contentTypeVersion="6" ma:contentTypeDescription="Skapa ett nytt dokument." ma:contentTypeScope="" ma:versionID="80137a89d0253ded10a58ed9968cf5a7">
  <xsd:schema xmlns:xsd="http://www.w3.org/2001/XMLSchema" xmlns:xs="http://www.w3.org/2001/XMLSchema" xmlns:p="http://schemas.microsoft.com/office/2006/metadata/properties" xmlns:ns2="4d0032dd-2aa0-48c5-9be9-a433f3c03e89" xmlns:ns3="e3cdfe8f-f4a9-4b1a-97eb-355ad41263dc" targetNamespace="http://schemas.microsoft.com/office/2006/metadata/properties" ma:root="true" ma:fieldsID="ac74a03aece5c6be85e788b0457be26c" ns2:_="" ns3:_="">
    <xsd:import namespace="4d0032dd-2aa0-48c5-9be9-a433f3c03e89"/>
    <xsd:import namespace="e3cdfe8f-f4a9-4b1a-97eb-355ad4126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032dd-2aa0-48c5-9be9-a433f3c03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dfe8f-f4a9-4b1a-97eb-355ad4126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D447D8-8012-47A0-A5C4-B1DC9C3399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4CE15D-E6C4-4856-AB0B-10C160B97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0032dd-2aa0-48c5-9be9-a433f3c03e89"/>
    <ds:schemaRef ds:uri="e3cdfe8f-f4a9-4b1a-97eb-355ad4126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B54999-8D9B-4844-88BA-415EC84433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Beskrivning</vt:lpstr>
      <vt:lpstr>0-20 cm stamomfång</vt:lpstr>
      <vt:lpstr>20-80 cm stamomfång</vt:lpstr>
      <vt:lpstr>80-130 cm stamomfång</vt:lpstr>
      <vt:lpstr>130 cm stamomfång och större</vt:lpstr>
    </vt:vector>
  </TitlesOfParts>
  <Manager/>
  <Company>SWECO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Arvidsson</dc:creator>
  <cp:keywords/>
  <dc:description/>
  <cp:lastModifiedBy>Oskar Johansson</cp:lastModifiedBy>
  <cp:revision/>
  <dcterms:created xsi:type="dcterms:W3CDTF">2007-01-23T14:08:15Z</dcterms:created>
  <dcterms:modified xsi:type="dcterms:W3CDTF">2026-04-16T08:44:22Z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0x010100D3A1CB5C6D3A6540A65899E44DB8DFCA</vt:lpwstr>
  </property>
</Properties>
</file>